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nfo\Documents\BUDGETS\2020 Draft Budgets\"/>
    </mc:Choice>
  </mc:AlternateContent>
  <xr:revisionPtr revIDLastSave="0" documentId="13_ncr:1_{4E283EEC-62A5-43AD-B99B-6E04121A0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27" i="1" l="1"/>
  <c r="D50" i="1" l="1"/>
  <c r="C50" i="1"/>
  <c r="D17" i="1" l="1"/>
  <c r="D81" i="1" l="1"/>
  <c r="C17" i="1"/>
  <c r="E17" i="1" s="1"/>
  <c r="D78" i="1" l="1"/>
  <c r="D58" i="1" l="1"/>
  <c r="C45" i="1"/>
  <c r="C78" i="1" l="1"/>
  <c r="D45" i="1" l="1"/>
  <c r="D18" i="1" l="1"/>
  <c r="D19" i="1" s="1"/>
  <c r="D80" i="1"/>
  <c r="D84" i="1"/>
  <c r="C58" i="1" l="1"/>
  <c r="C80" i="1" l="1"/>
  <c r="E18" i="1"/>
  <c r="C81" i="1"/>
  <c r="E81" i="1" s="1"/>
  <c r="C82" i="1" l="1"/>
  <c r="E80" i="1"/>
  <c r="D28" i="1" l="1"/>
  <c r="D82" i="1"/>
  <c r="E82" i="1" s="1"/>
  <c r="C27" i="1" l="1"/>
  <c r="C19" i="1" l="1"/>
  <c r="C28" i="1" s="1"/>
  <c r="E84" i="1"/>
  <c r="C84" i="1"/>
  <c r="E19" i="1" l="1"/>
  <c r="V76" i="1"/>
</calcChain>
</file>

<file path=xl/sharedStrings.xml><?xml version="1.0" encoding="utf-8"?>
<sst xmlns="http://schemas.openxmlformats.org/spreadsheetml/2006/main" count="90" uniqueCount="90">
  <si>
    <t>Late Fees</t>
  </si>
  <si>
    <t>Screening Background</t>
  </si>
  <si>
    <t>Licenses, Fees, &amp; Permits</t>
  </si>
  <si>
    <t>Electrical Reserve</t>
  </si>
  <si>
    <t>Elevators Reserve</t>
  </si>
  <si>
    <t>Mechanical Reserve</t>
  </si>
  <si>
    <t>Paving Reserve</t>
  </si>
  <si>
    <t>Pool Reserve</t>
  </si>
  <si>
    <t>Reserves  (Breakdown on Separate Sheet)</t>
  </si>
  <si>
    <t>Water/Sewer/Waste(Trash) and Recycle</t>
  </si>
  <si>
    <t xml:space="preserve">           </t>
  </si>
  <si>
    <t xml:space="preserve">                                NON-ASSESSMENT REVENUE TOTALS:</t>
  </si>
  <si>
    <t>Administration</t>
  </si>
  <si>
    <t>LEDGER NUMBER</t>
  </si>
  <si>
    <t>Bank Fees/Service Charges/Penalties</t>
  </si>
  <si>
    <t>EXPENSES - OPERATIONAL BUDGET</t>
  </si>
  <si>
    <t>Utilities   (Fixed Costs)</t>
  </si>
  <si>
    <t xml:space="preserve">                                                        TOTAL EXPENDITURES:</t>
  </si>
  <si>
    <t xml:space="preserve">                                                       plus RESERVES funding:</t>
  </si>
  <si>
    <t>REVENUES</t>
  </si>
  <si>
    <t>***</t>
  </si>
  <si>
    <t xml:space="preserve">                                               Total OPERATING Expenses:</t>
  </si>
  <si>
    <t xml:space="preserve"> Ledger Number</t>
  </si>
  <si>
    <t>FOB Income</t>
  </si>
  <si>
    <t xml:space="preserve">                                                                      UTILITIES TOTALS:</t>
  </si>
  <si>
    <t xml:space="preserve">                                                      SPECIAL PROJECTS TOTALS:</t>
  </si>
  <si>
    <t xml:space="preserve">                                                      ADMINISTRATION TOTALS:</t>
  </si>
  <si>
    <t>Contracts Annual - others  (Mostly Fixed Costs)</t>
  </si>
  <si>
    <t xml:space="preserve">               ANNUAL CONTRACTS/SUBCONTRACTORS TOTALS:</t>
  </si>
  <si>
    <t xml:space="preserve">Legal Fees </t>
  </si>
  <si>
    <t xml:space="preserve">ASSESSMENT -  RESERVES REVENUE  </t>
  </si>
  <si>
    <r>
      <t xml:space="preserve">Non-Assessment Revenue </t>
    </r>
    <r>
      <rPr>
        <b/>
        <sz val="10"/>
        <color theme="1"/>
        <rFont val="Calibri"/>
        <family val="2"/>
        <scheme val="minor"/>
      </rPr>
      <t>(Added/included in 70025 Contingency)</t>
    </r>
  </si>
  <si>
    <t>SPECIAL PROJECTS - emergency-possible-approved by owners</t>
  </si>
  <si>
    <r>
      <t xml:space="preserve">                        </t>
    </r>
    <r>
      <rPr>
        <sz val="14"/>
        <color theme="1"/>
        <rFont val="Tahoma"/>
        <family val="2"/>
      </rPr>
      <t>ASSESSMENT TOTALS:</t>
    </r>
  </si>
  <si>
    <t>Enclave Hosting IT                                                                     (Yearly)</t>
  </si>
  <si>
    <t xml:space="preserve">Plumbing Reserve                       </t>
  </si>
  <si>
    <t xml:space="preserve">Life Safety Systems Reserve </t>
  </si>
  <si>
    <t xml:space="preserve">Interior Renovation Reserve </t>
  </si>
  <si>
    <t xml:space="preserve">Exterior Maintenance Reserve  </t>
  </si>
  <si>
    <t xml:space="preserve">Insurance Expense  </t>
  </si>
  <si>
    <r>
      <t>TOTAL REVENUES</t>
    </r>
    <r>
      <rPr>
        <b/>
        <sz val="10"/>
        <color theme="1"/>
        <rFont val="Tahoma"/>
        <family val="2"/>
      </rPr>
      <t xml:space="preserve">     (Rows 20 + Rows 29)</t>
    </r>
  </si>
  <si>
    <t>Change from 2017</t>
  </si>
  <si>
    <t xml:space="preserve">Other Income      </t>
  </si>
  <si>
    <t>Booster Pump (semi-annual inspection)                              (Yearly)</t>
  </si>
  <si>
    <t>Postage, Printing, Directory</t>
  </si>
  <si>
    <t xml:space="preserve">Subcontractor Repairs                                                          (AD HOC)            </t>
  </si>
  <si>
    <t>Unit Plumbing Replacement Project                     (Reserve Funds)</t>
  </si>
  <si>
    <r>
      <t>Reserves Interest         (</t>
    </r>
    <r>
      <rPr>
        <sz val="10"/>
        <color theme="1"/>
        <rFont val="Calibri"/>
        <family val="2"/>
        <scheme val="minor"/>
      </rPr>
      <t>All Interest moved monthly to 26055</t>
    </r>
    <r>
      <rPr>
        <sz val="11"/>
        <color theme="1"/>
        <rFont val="Calibri"/>
        <family val="2"/>
        <scheme val="minor"/>
      </rPr>
      <t>)</t>
    </r>
  </si>
  <si>
    <t>Pest Control Contract  (NaturZone)               (Yearly expires Sept)</t>
  </si>
  <si>
    <t>Potted Plant contract  (Plant Parents)          (Yearly expires Sept)</t>
  </si>
  <si>
    <t>Window Cleaning  (Bi-Annually)                                       (Local BID)</t>
  </si>
  <si>
    <t xml:space="preserve">Accounting                                     (Don &amp; Laura &amp; Ken)  </t>
  </si>
  <si>
    <t>2019 Adopted Budget</t>
  </si>
  <si>
    <t>2020 Proposed Budget</t>
  </si>
  <si>
    <t>Plus Non Assessment Income Totals</t>
  </si>
  <si>
    <t>2019 ADOPTED Budget</t>
  </si>
  <si>
    <t>2020 PROPOSED Budget</t>
  </si>
  <si>
    <t>Medical Insurance Stipend:  ($130 x 2 x 26 paydays)</t>
  </si>
  <si>
    <t>Insurance Appraisal 2021/Reserve Study 2023</t>
  </si>
  <si>
    <t>Professional Consultant Fees/Background Checks</t>
  </si>
  <si>
    <t>Computer/Website Support</t>
  </si>
  <si>
    <t xml:space="preserve">Doors/Windows Reserve (All exterior) </t>
  </si>
  <si>
    <t xml:space="preserve">ASSESSMENT -  OPERATIONS REVENUE  </t>
  </si>
  <si>
    <t>Comcast #1: (Combined Office WiFi/Phones/Cameras/Cloud Storage Contract)</t>
  </si>
  <si>
    <t>Cable TV (Comcast TV only)                       (RECOMMEND CANCELLING in 5/2022)</t>
  </si>
  <si>
    <t>Non Assessment Income                                                                        (Used for the Plumbing Project/Mechanicals/Contingency)</t>
  </si>
  <si>
    <t>Payroll Tax Expense IN HOUSE ($99580 x .0765)+( Fed payroll tax $462)</t>
  </si>
  <si>
    <t xml:space="preserve">Arreola Janitorial Contract                                       (Yearly October) </t>
  </si>
  <si>
    <t>Fire Sprinkler Annual/Quarterly Check/Pump Test)       (Wayne)</t>
  </si>
  <si>
    <t>Interest - from Operational bank accounts</t>
  </si>
  <si>
    <t>Increase Precentage</t>
  </si>
  <si>
    <t>Above % reflects the total budget.  All units will vary by sq. footage.</t>
  </si>
  <si>
    <t>Master Plan New Additions</t>
  </si>
  <si>
    <t>Comcast #2 (reduced extra internet - will terminate in 2021)</t>
  </si>
  <si>
    <t>Electricity FPL                            (3 Meters: Building &amp; Pool-Fire Pump &amp; Elevator)</t>
  </si>
  <si>
    <t>Errands Reimbursements (gov't rate 54.5 cents per miles per MapQuest)</t>
  </si>
  <si>
    <t>Payroll Expenses IN HOUSE (2-3 employees) (28/18/hour) (40/35/hour)</t>
  </si>
  <si>
    <t xml:space="preserve">Roofs Reserve   (completely funded)                  </t>
  </si>
  <si>
    <t>Contingency                   (Unbudgetted items, Deductibles, etc.)</t>
  </si>
  <si>
    <t>Entertainment                       (To be Closed - Social Committee)</t>
  </si>
  <si>
    <t xml:space="preserve">Building Maintenance       (Housekeeping &amp; Pool Supplies)      </t>
  </si>
  <si>
    <t>Office Supplies &amp; Equipment</t>
  </si>
  <si>
    <t>Contingency *Includes any off-site parking rental costs</t>
  </si>
  <si>
    <t>ELSS Contract (ends CSS) +(adds DynaFire)           (starts 2/2020)</t>
  </si>
  <si>
    <t>Parking Rental             (if available, paid from 70025 Contingency)</t>
  </si>
  <si>
    <t>Pool Contract (Galaxy)                                        (Yearly expires Oct)</t>
  </si>
  <si>
    <t>Otis Elevator Contract                                        (Yearly expires Aug)</t>
  </si>
  <si>
    <t>Fire Extinguishers/Annual Inspection                          (Pye Barker)</t>
  </si>
  <si>
    <t>Annual Budget - Gulfstream Towers Association, Inc.</t>
  </si>
  <si>
    <t>January 1, 2020 to December 31, 2020  (Approved 23 Oct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</si>
</sst>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14"/>
      <color theme="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top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top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/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" borderId="0" xfId="0" applyNumberForma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9" fillId="0" borderId="0" xfId="0" applyFont="1"/>
    <xf numFmtId="1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/>
    <xf numFmtId="164" fontId="8" fillId="2" borderId="0" xfId="1" applyNumberFormat="1" applyFont="1" applyFill="1" applyBorder="1"/>
    <xf numFmtId="1" fontId="1" fillId="4" borderId="10" xfId="0" applyNumberFormat="1" applyFont="1" applyFill="1" applyBorder="1"/>
    <xf numFmtId="1" fontId="1" fillId="7" borderId="9" xfId="0" applyNumberFormat="1" applyFont="1" applyFill="1" applyBorder="1"/>
    <xf numFmtId="1" fontId="3" fillId="2" borderId="0" xfId="0" applyNumberFormat="1" applyFont="1" applyFill="1" applyBorder="1"/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/>
    <xf numFmtId="1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1" applyNumberFormat="1" applyFont="1" applyFill="1" applyBorder="1"/>
    <xf numFmtId="164" fontId="13" fillId="2" borderId="1" xfId="1" applyNumberFormat="1" applyFont="1" applyFill="1" applyBorder="1"/>
    <xf numFmtId="0" fontId="0" fillId="0" borderId="0" xfId="0" applyFill="1"/>
    <xf numFmtId="164" fontId="7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0" fillId="6" borderId="1" xfId="1" applyNumberFormat="1" applyFont="1" applyFill="1" applyBorder="1"/>
    <xf numFmtId="0" fontId="0" fillId="0" borderId="0" xfId="0" applyFill="1" applyAlignment="1"/>
    <xf numFmtId="1" fontId="3" fillId="9" borderId="0" xfId="0" applyNumberFormat="1" applyFont="1" applyFill="1"/>
    <xf numFmtId="0" fontId="0" fillId="10" borderId="0" xfId="0" applyFill="1"/>
    <xf numFmtId="1" fontId="0" fillId="2" borderId="3" xfId="0" applyNumberFormat="1" applyFill="1" applyBorder="1" applyAlignment="1">
      <alignment vertical="top"/>
    </xf>
    <xf numFmtId="0" fontId="0" fillId="2" borderId="0" xfId="0" applyFill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64" fontId="1" fillId="3" borderId="0" xfId="1" applyNumberFormat="1" applyFont="1" applyFill="1"/>
    <xf numFmtId="164" fontId="1" fillId="7" borderId="13" xfId="1" applyNumberFormat="1" applyFont="1" applyFill="1" applyBorder="1"/>
    <xf numFmtId="1" fontId="0" fillId="2" borderId="1" xfId="0" applyNumberFormat="1" applyFill="1" applyBorder="1" applyAlignment="1">
      <alignment vertical="top"/>
    </xf>
    <xf numFmtId="164" fontId="13" fillId="2" borderId="0" xfId="1" applyNumberFormat="1" applyFont="1" applyFill="1" applyBorder="1"/>
    <xf numFmtId="164" fontId="1" fillId="2" borderId="0" xfId="1" applyNumberFormat="1" applyFont="1" applyFill="1"/>
    <xf numFmtId="1" fontId="6" fillId="2" borderId="1" xfId="0" applyNumberFormat="1" applyFont="1" applyFill="1" applyBorder="1"/>
    <xf numFmtId="1" fontId="6" fillId="0" borderId="1" xfId="0" applyNumberFormat="1" applyFont="1" applyBorder="1"/>
    <xf numFmtId="1" fontId="4" fillId="2" borderId="1" xfId="0" applyNumberFormat="1" applyFont="1" applyFill="1" applyBorder="1"/>
    <xf numFmtId="0" fontId="0" fillId="2" borderId="0" xfId="0" applyFill="1" applyBorder="1" applyAlignment="1">
      <alignment horizontal="left" vertical="top" wrapTex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vertical="center"/>
    </xf>
    <xf numFmtId="44" fontId="0" fillId="2" borderId="0" xfId="0" applyNumberFormat="1" applyFill="1"/>
    <xf numFmtId="1" fontId="3" fillId="9" borderId="3" xfId="0" applyNumberFormat="1" applyFont="1" applyFill="1" applyBorder="1" applyAlignment="1">
      <alignment horizontal="left" vertical="center"/>
    </xf>
    <xf numFmtId="164" fontId="13" fillId="6" borderId="1" xfId="1" applyNumberFormat="1" applyFont="1" applyFill="1" applyBorder="1"/>
    <xf numFmtId="164" fontId="13" fillId="6" borderId="6" xfId="1" applyNumberFormat="1" applyFont="1" applyFill="1" applyBorder="1"/>
    <xf numFmtId="164" fontId="0" fillId="6" borderId="7" xfId="1" applyNumberFormat="1" applyFont="1" applyFill="1" applyBorder="1"/>
    <xf numFmtId="164" fontId="1" fillId="5" borderId="1" xfId="1" applyNumberFormat="1" applyFont="1" applyFill="1" applyBorder="1"/>
    <xf numFmtId="164" fontId="1" fillId="3" borderId="14" xfId="1" applyNumberFormat="1" applyFont="1" applyFill="1" applyBorder="1"/>
    <xf numFmtId="164" fontId="1" fillId="4" borderId="11" xfId="1" applyNumberFormat="1" applyFont="1" applyFill="1" applyBorder="1"/>
    <xf numFmtId="164" fontId="4" fillId="2" borderId="0" xfId="1" applyNumberFormat="1" applyFont="1" applyFill="1" applyBorder="1" applyAlignment="1">
      <alignment horizontal="center" vertical="center" wrapText="1"/>
    </xf>
    <xf numFmtId="164" fontId="0" fillId="2" borderId="15" xfId="1" applyNumberFormat="1" applyFont="1" applyFill="1" applyBorder="1"/>
    <xf numFmtId="0" fontId="0" fillId="2" borderId="15" xfId="0" applyFill="1" applyBorder="1"/>
    <xf numFmtId="164" fontId="1" fillId="2" borderId="0" xfId="1" applyNumberFormat="1" applyFont="1" applyFill="1" applyBorder="1" applyAlignment="1">
      <alignment horizontal="center" vertical="center"/>
    </xf>
    <xf numFmtId="164" fontId="13" fillId="2" borderId="15" xfId="1" applyNumberFormat="1" applyFont="1" applyFill="1" applyBorder="1"/>
    <xf numFmtId="164" fontId="1" fillId="2" borderId="1" xfId="1" applyNumberFormat="1" applyFont="1" applyFill="1" applyBorder="1"/>
    <xf numFmtId="1" fontId="17" fillId="2" borderId="1" xfId="0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0" fillId="6" borderId="5" xfId="1" applyNumberFormat="1" applyFont="1" applyFill="1" applyBorder="1"/>
    <xf numFmtId="164" fontId="0" fillId="6" borderId="8" xfId="1" applyNumberFormat="1" applyFont="1" applyFill="1" applyBorder="1"/>
    <xf numFmtId="164" fontId="0" fillId="6" borderId="11" xfId="1" applyNumberFormat="1" applyFont="1" applyFill="1" applyBorder="1"/>
    <xf numFmtId="164" fontId="14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" fontId="3" fillId="5" borderId="0" xfId="0" applyNumberFormat="1" applyFont="1" applyFill="1"/>
    <xf numFmtId="164" fontId="0" fillId="2" borderId="6" xfId="1" applyNumberFormat="1" applyFont="1" applyFill="1" applyBorder="1"/>
    <xf numFmtId="1" fontId="0" fillId="0" borderId="1" xfId="0" applyNumberFormat="1" applyBorder="1" applyAlignment="1">
      <alignment horizontal="center" vertical="top"/>
    </xf>
    <xf numFmtId="1" fontId="13" fillId="0" borderId="1" xfId="0" applyNumberFormat="1" applyFont="1" applyBorder="1" applyAlignment="1">
      <alignment horizontal="left" vertical="center"/>
    </xf>
    <xf numFmtId="164" fontId="1" fillId="3" borderId="1" xfId="1" applyNumberFormat="1" applyFont="1" applyFill="1" applyBorder="1"/>
    <xf numFmtId="0" fontId="0" fillId="0" borderId="0" xfId="0" applyFill="1" applyBorder="1" applyAlignment="1">
      <alignment horizontal="left" vertical="top" wrapText="1"/>
    </xf>
    <xf numFmtId="164" fontId="7" fillId="5" borderId="4" xfId="1" applyNumberFormat="1" applyFont="1" applyFill="1" applyBorder="1"/>
    <xf numFmtId="164" fontId="7" fillId="5" borderId="6" xfId="1" applyNumberFormat="1" applyFont="1" applyFill="1" applyBorder="1"/>
    <xf numFmtId="164" fontId="2" fillId="5" borderId="1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164" fontId="0" fillId="2" borderId="16" xfId="0" applyNumberForma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/>
    <xf numFmtId="1" fontId="9" fillId="2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/>
    <xf numFmtId="1" fontId="11" fillId="9" borderId="1" xfId="0" applyNumberFormat="1" applyFont="1" applyFill="1" applyBorder="1" applyAlignment="1">
      <alignment horizontal="left" vertical="center"/>
    </xf>
    <xf numFmtId="1" fontId="1" fillId="8" borderId="18" xfId="0" applyNumberFormat="1" applyFont="1" applyFill="1" applyBorder="1"/>
    <xf numFmtId="164" fontId="1" fillId="4" borderId="6" xfId="1" applyNumberFormat="1" applyFont="1" applyFill="1" applyBorder="1"/>
    <xf numFmtId="164" fontId="1" fillId="7" borderId="20" xfId="1" applyNumberFormat="1" applyFont="1" applyFill="1" applyBorder="1"/>
    <xf numFmtId="164" fontId="1" fillId="2" borderId="21" xfId="1" applyNumberFormat="1" applyFont="1" applyFill="1" applyBorder="1"/>
    <xf numFmtId="164" fontId="1" fillId="2" borderId="22" xfId="1" applyNumberFormat="1" applyFont="1" applyFill="1" applyBorder="1"/>
    <xf numFmtId="164" fontId="1" fillId="8" borderId="23" xfId="1" applyNumberFormat="1" applyFont="1" applyFill="1" applyBorder="1"/>
    <xf numFmtId="164" fontId="1" fillId="8" borderId="24" xfId="1" applyNumberFormat="1" applyFont="1" applyFill="1" applyBorder="1"/>
    <xf numFmtId="164" fontId="1" fillId="2" borderId="25" xfId="1" applyNumberFormat="1" applyFont="1" applyFill="1" applyBorder="1"/>
    <xf numFmtId="1" fontId="1" fillId="5" borderId="1" xfId="0" applyNumberFormat="1" applyFont="1" applyFill="1" applyBorder="1"/>
    <xf numFmtId="1" fontId="12" fillId="2" borderId="1" xfId="0" applyNumberFormat="1" applyFont="1" applyFill="1" applyBorder="1"/>
    <xf numFmtId="1" fontId="0" fillId="2" borderId="1" xfId="0" applyNumberFormat="1" applyFill="1" applyBorder="1"/>
    <xf numFmtId="1" fontId="0" fillId="0" borderId="1" xfId="0" applyNumberFormat="1" applyBorder="1"/>
    <xf numFmtId="1" fontId="8" fillId="5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/>
    <xf numFmtId="164" fontId="8" fillId="5" borderId="1" xfId="1" applyNumberFormat="1" applyFont="1" applyFill="1" applyBorder="1"/>
    <xf numFmtId="164" fontId="18" fillId="2" borderId="0" xfId="1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/>
    <xf numFmtId="1" fontId="0" fillId="5" borderId="1" xfId="0" applyNumberFormat="1" applyFill="1" applyBorder="1"/>
    <xf numFmtId="164" fontId="1" fillId="9" borderId="1" xfId="1" applyNumberFormat="1" applyFont="1" applyFill="1" applyBorder="1"/>
    <xf numFmtId="164" fontId="0" fillId="2" borderId="3" xfId="1" applyNumberFormat="1" applyFont="1" applyFill="1" applyBorder="1"/>
    <xf numFmtId="1" fontId="15" fillId="6" borderId="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64" fontId="14" fillId="6" borderId="1" xfId="1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/>
    <xf numFmtId="10" fontId="4" fillId="2" borderId="1" xfId="1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vertical="center"/>
    </xf>
    <xf numFmtId="164" fontId="5" fillId="2" borderId="26" xfId="1" applyNumberFormat="1" applyFont="1" applyFill="1" applyBorder="1"/>
    <xf numFmtId="164" fontId="0" fillId="2" borderId="27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vertical="center"/>
    </xf>
    <xf numFmtId="164" fontId="0" fillId="2" borderId="26" xfId="0" applyNumberFormat="1" applyFill="1" applyBorder="1" applyAlignment="1">
      <alignment horizontal="left" vertical="top" wrapText="1"/>
    </xf>
    <xf numFmtId="164" fontId="20" fillId="2" borderId="0" xfId="1" applyNumberFormat="1" applyFont="1" applyFill="1" applyBorder="1" applyAlignment="1">
      <alignment horizontal="right"/>
    </xf>
    <xf numFmtId="10" fontId="4" fillId="2" borderId="1" xfId="1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/>
    <xf numFmtId="164" fontId="17" fillId="6" borderId="1" xfId="1" applyNumberFormat="1" applyFont="1" applyFill="1" applyBorder="1"/>
    <xf numFmtId="164" fontId="17" fillId="2" borderId="1" xfId="1" applyNumberFormat="1" applyFont="1" applyFill="1" applyBorder="1"/>
    <xf numFmtId="164" fontId="17" fillId="2" borderId="15" xfId="1" applyNumberFormat="1" applyFont="1" applyFill="1" applyBorder="1"/>
    <xf numFmtId="164" fontId="17" fillId="2" borderId="0" xfId="1" applyNumberFormat="1" applyFont="1" applyFill="1" applyBorder="1"/>
    <xf numFmtId="0" fontId="20" fillId="0" borderId="0" xfId="0" applyFont="1"/>
    <xf numFmtId="1" fontId="17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1" fontId="13" fillId="0" borderId="1" xfId="0" applyNumberFormat="1" applyFont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1" fontId="21" fillId="2" borderId="1" xfId="0" applyNumberFormat="1" applyFont="1" applyFill="1" applyBorder="1"/>
    <xf numFmtId="1" fontId="21" fillId="0" borderId="1" xfId="0" applyNumberFormat="1" applyFont="1" applyBorder="1"/>
    <xf numFmtId="164" fontId="13" fillId="2" borderId="8" xfId="1" applyNumberFormat="1" applyFont="1" applyFill="1" applyBorder="1"/>
    <xf numFmtId="1" fontId="13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3" fillId="11" borderId="15" xfId="0" applyNumberFormat="1" applyFont="1" applyFill="1" applyBorder="1" applyAlignment="1">
      <alignment horizontal="center" vertical="center"/>
    </xf>
    <xf numFmtId="1" fontId="3" fillId="11" borderId="14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20" fillId="2" borderId="1" xfId="1" applyNumberFormat="1" applyFont="1" applyFill="1" applyBorder="1" applyAlignment="1">
      <alignment horizontal="left" vertical="top" wrapText="1"/>
    </xf>
    <xf numFmtId="164" fontId="17" fillId="2" borderId="6" xfId="1" applyNumberFormat="1" applyFont="1" applyFill="1" applyBorder="1" applyAlignment="1">
      <alignment horizontal="left" vertical="center" wrapText="1"/>
    </xf>
    <xf numFmtId="164" fontId="17" fillId="2" borderId="28" xfId="1" applyNumberFormat="1" applyFont="1" applyFill="1" applyBorder="1" applyAlignment="1">
      <alignment horizontal="left" vertical="center" wrapText="1"/>
    </xf>
    <xf numFmtId="164" fontId="17" fillId="2" borderId="3" xfId="1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3"/>
  <sheetViews>
    <sheetView tabSelected="1" zoomScale="240" zoomScaleNormal="240" zoomScaleSheetLayoutView="170" zoomScalePageLayoutView="140" workbookViewId="0">
      <selection activeCell="C5" sqref="C5"/>
    </sheetView>
  </sheetViews>
  <sheetFormatPr defaultColWidth="5.7109375" defaultRowHeight="15" x14ac:dyDescent="0.25"/>
  <cols>
    <col min="1" max="1" width="7.7109375" customWidth="1"/>
    <col min="2" max="2" width="50.7109375" customWidth="1"/>
    <col min="3" max="3" width="15.7109375" customWidth="1"/>
    <col min="4" max="6" width="15.7109375" style="4" customWidth="1"/>
  </cols>
  <sheetData>
    <row r="1" spans="1:14" ht="18.75" x14ac:dyDescent="0.25">
      <c r="A1" s="147" t="s">
        <v>88</v>
      </c>
      <c r="B1" s="148"/>
      <c r="C1" s="148"/>
      <c r="D1" s="148"/>
      <c r="E1" s="148"/>
      <c r="F1" s="30"/>
    </row>
    <row r="2" spans="1:14" x14ac:dyDescent="0.25">
      <c r="A2" s="149" t="s">
        <v>89</v>
      </c>
      <c r="B2" s="150"/>
      <c r="C2" s="150"/>
      <c r="D2" s="150"/>
      <c r="E2" s="150"/>
      <c r="F2" s="30"/>
    </row>
    <row r="3" spans="1:14" s="5" customFormat="1" ht="21.95" customHeight="1" x14ac:dyDescent="0.25">
      <c r="A3" s="116" t="s">
        <v>22</v>
      </c>
      <c r="B3" s="117" t="s">
        <v>19</v>
      </c>
      <c r="C3" s="118" t="s">
        <v>52</v>
      </c>
      <c r="D3" s="74" t="s">
        <v>53</v>
      </c>
      <c r="E3" s="63"/>
      <c r="F3" s="53"/>
      <c r="G3" s="1"/>
      <c r="H3" s="1"/>
      <c r="I3" s="1"/>
      <c r="J3" s="1"/>
      <c r="K3" s="1"/>
      <c r="L3" s="7"/>
      <c r="M3" s="6"/>
      <c r="N3" s="6"/>
    </row>
    <row r="4" spans="1:14" ht="20.100000000000001" customHeight="1" x14ac:dyDescent="0.25">
      <c r="A4" s="29">
        <v>26000</v>
      </c>
      <c r="B4" s="56" t="s">
        <v>8</v>
      </c>
      <c r="C4" s="59"/>
      <c r="D4" s="115"/>
      <c r="E4" s="63"/>
      <c r="F4" s="31"/>
      <c r="L4" s="2"/>
    </row>
    <row r="5" spans="1:14" s="4" customFormat="1" x14ac:dyDescent="0.25">
      <c r="A5" s="15">
        <v>26005</v>
      </c>
      <c r="B5" s="41" t="s">
        <v>61</v>
      </c>
      <c r="C5" s="71">
        <v>23759</v>
      </c>
      <c r="D5" s="19">
        <v>28720</v>
      </c>
      <c r="E5" s="31"/>
      <c r="F5" s="31"/>
      <c r="L5" s="42"/>
    </row>
    <row r="6" spans="1:14" x14ac:dyDescent="0.25">
      <c r="A6" s="15">
        <v>26010</v>
      </c>
      <c r="B6" s="46" t="s">
        <v>3</v>
      </c>
      <c r="C6" s="72">
        <v>1529</v>
      </c>
      <c r="D6" s="19">
        <v>2044</v>
      </c>
      <c r="E6" s="31"/>
      <c r="F6" s="31"/>
      <c r="L6" s="2"/>
    </row>
    <row r="7" spans="1:14" x14ac:dyDescent="0.25">
      <c r="A7" s="15">
        <v>26012</v>
      </c>
      <c r="B7" s="46" t="s">
        <v>4</v>
      </c>
      <c r="C7" s="72">
        <v>6493</v>
      </c>
      <c r="D7" s="19">
        <v>6347</v>
      </c>
      <c r="E7" s="31"/>
      <c r="F7" s="31"/>
    </row>
    <row r="8" spans="1:14" x14ac:dyDescent="0.25">
      <c r="A8" s="15">
        <v>26015</v>
      </c>
      <c r="B8" s="46" t="s">
        <v>38</v>
      </c>
      <c r="C8" s="72">
        <v>22578</v>
      </c>
      <c r="D8" s="19">
        <v>22623</v>
      </c>
      <c r="E8" s="31"/>
      <c r="F8" s="31"/>
    </row>
    <row r="9" spans="1:14" x14ac:dyDescent="0.25">
      <c r="A9" s="9">
        <v>26027</v>
      </c>
      <c r="B9" s="10" t="s">
        <v>37</v>
      </c>
      <c r="C9" s="72">
        <v>3924</v>
      </c>
      <c r="D9" s="19">
        <v>1923</v>
      </c>
      <c r="E9" s="31"/>
      <c r="F9" s="31"/>
    </row>
    <row r="10" spans="1:14" x14ac:dyDescent="0.25">
      <c r="A10" s="9">
        <v>26035</v>
      </c>
      <c r="B10" s="10" t="s">
        <v>36</v>
      </c>
      <c r="C10" s="72">
        <v>5312</v>
      </c>
      <c r="D10" s="19">
        <v>6757</v>
      </c>
      <c r="E10" s="31"/>
      <c r="F10" s="31"/>
    </row>
    <row r="11" spans="1:14" x14ac:dyDescent="0.25">
      <c r="A11" s="79">
        <v>26040</v>
      </c>
      <c r="B11" s="10" t="s">
        <v>5</v>
      </c>
      <c r="C11" s="72">
        <v>20826</v>
      </c>
      <c r="D11" s="19">
        <v>6085</v>
      </c>
      <c r="E11" s="31"/>
      <c r="F11" s="31"/>
    </row>
    <row r="12" spans="1:14" x14ac:dyDescent="0.25">
      <c r="A12" s="9">
        <v>26052</v>
      </c>
      <c r="B12" s="10" t="s">
        <v>6</v>
      </c>
      <c r="C12" s="72">
        <v>2867</v>
      </c>
      <c r="D12" s="19">
        <v>2994</v>
      </c>
      <c r="E12" s="31"/>
      <c r="F12" s="31"/>
    </row>
    <row r="13" spans="1:14" s="40" customFormat="1" x14ac:dyDescent="0.25">
      <c r="A13" s="15">
        <v>26055</v>
      </c>
      <c r="B13" s="46" t="s">
        <v>35</v>
      </c>
      <c r="C13" s="72">
        <v>30388</v>
      </c>
      <c r="D13" s="19">
        <v>74000</v>
      </c>
      <c r="E13" s="31"/>
      <c r="F13" s="31"/>
    </row>
    <row r="14" spans="1:14" x14ac:dyDescent="0.25">
      <c r="A14" s="9">
        <v>26060</v>
      </c>
      <c r="B14" s="10" t="s">
        <v>7</v>
      </c>
      <c r="C14" s="72">
        <v>6562</v>
      </c>
      <c r="D14" s="19">
        <v>11121</v>
      </c>
      <c r="E14" s="31"/>
      <c r="F14" s="31"/>
    </row>
    <row r="15" spans="1:14" x14ac:dyDescent="0.25">
      <c r="A15" s="9">
        <v>26065</v>
      </c>
      <c r="B15" s="10" t="s">
        <v>77</v>
      </c>
      <c r="C15" s="72">
        <v>18000</v>
      </c>
      <c r="D15" s="19">
        <v>0</v>
      </c>
      <c r="E15" s="31"/>
      <c r="F15" s="31"/>
    </row>
    <row r="16" spans="1:14" x14ac:dyDescent="0.25">
      <c r="A16" s="11">
        <v>26099</v>
      </c>
      <c r="B16" s="12" t="s">
        <v>47</v>
      </c>
      <c r="C16" s="73">
        <v>0</v>
      </c>
      <c r="D16" s="78">
        <v>0</v>
      </c>
      <c r="E16" s="126" t="s">
        <v>70</v>
      </c>
      <c r="F16" s="31"/>
    </row>
    <row r="17" spans="1:6" x14ac:dyDescent="0.25">
      <c r="A17" s="15">
        <v>26000</v>
      </c>
      <c r="B17" s="92" t="s">
        <v>30</v>
      </c>
      <c r="C17" s="89">
        <f>SUM(C5:C16)</f>
        <v>142238</v>
      </c>
      <c r="D17" s="84">
        <f>SUM(D5:D16)</f>
        <v>162614</v>
      </c>
      <c r="E17" s="120">
        <f>SUM((D17-C17)/C17)</f>
        <v>0.14325285788607825</v>
      </c>
      <c r="F17" s="34"/>
    </row>
    <row r="18" spans="1:6" x14ac:dyDescent="0.25">
      <c r="A18" s="15">
        <v>40000</v>
      </c>
      <c r="B18" s="92" t="s">
        <v>62</v>
      </c>
      <c r="C18" s="83">
        <f>SUM(C45+C50+C58+C78)</f>
        <v>375510</v>
      </c>
      <c r="D18" s="83">
        <f>SUM(D45+D50+D58+D78)</f>
        <v>375510</v>
      </c>
      <c r="E18" s="120">
        <f>SUM((D18-C18)/C18)</f>
        <v>0</v>
      </c>
      <c r="F18" s="34"/>
    </row>
    <row r="19" spans="1:6" s="20" customFormat="1" ht="24.95" customHeight="1" x14ac:dyDescent="0.3">
      <c r="A19" s="90"/>
      <c r="B19" s="91" t="s">
        <v>33</v>
      </c>
      <c r="C19" s="85">
        <f>SUM(C17+C18)</f>
        <v>517748</v>
      </c>
      <c r="D19" s="85">
        <f>SUM(D17+D18)</f>
        <v>538124</v>
      </c>
      <c r="E19" s="127">
        <f>SUM((D19-C19)/C19)</f>
        <v>3.9355053037384985E-2</v>
      </c>
      <c r="F19" s="70"/>
    </row>
    <row r="20" spans="1:6" ht="15.75" x14ac:dyDescent="0.25">
      <c r="A20" s="29"/>
      <c r="B20" s="26"/>
      <c r="C20" s="35"/>
      <c r="D20" s="35"/>
      <c r="E20" s="154" t="s">
        <v>71</v>
      </c>
      <c r="F20" s="35"/>
    </row>
    <row r="21" spans="1:6" ht="21" customHeight="1" x14ac:dyDescent="0.25">
      <c r="A21" s="151" t="s">
        <v>31</v>
      </c>
      <c r="B21" s="152"/>
      <c r="C21" s="31"/>
      <c r="D21" s="31"/>
      <c r="E21" s="154"/>
      <c r="F21" s="31"/>
    </row>
    <row r="22" spans="1:6" ht="15.75" x14ac:dyDescent="0.25">
      <c r="A22" s="15">
        <v>40010</v>
      </c>
      <c r="B22" s="102" t="s">
        <v>23</v>
      </c>
      <c r="C22" s="37">
        <v>300</v>
      </c>
      <c r="D22" s="19">
        <v>300</v>
      </c>
      <c r="E22" s="31"/>
      <c r="F22" s="31"/>
    </row>
    <row r="23" spans="1:6" x14ac:dyDescent="0.25">
      <c r="A23" s="15">
        <v>40020</v>
      </c>
      <c r="B23" s="103" t="s">
        <v>0</v>
      </c>
      <c r="C23" s="37">
        <v>100</v>
      </c>
      <c r="D23" s="19">
        <v>200</v>
      </c>
      <c r="E23" s="31"/>
      <c r="F23" s="31"/>
    </row>
    <row r="24" spans="1:6" x14ac:dyDescent="0.25">
      <c r="A24" s="15">
        <v>40060</v>
      </c>
      <c r="B24" s="103" t="s">
        <v>1</v>
      </c>
      <c r="C24" s="37">
        <v>400</v>
      </c>
      <c r="D24" s="19">
        <v>400</v>
      </c>
      <c r="E24" s="31"/>
      <c r="F24" s="31"/>
    </row>
    <row r="25" spans="1:6" x14ac:dyDescent="0.25">
      <c r="A25" s="15">
        <v>45000</v>
      </c>
      <c r="B25" s="103" t="s">
        <v>42</v>
      </c>
      <c r="C25" s="37">
        <v>800</v>
      </c>
      <c r="D25" s="19">
        <v>1000</v>
      </c>
      <c r="E25" s="31"/>
      <c r="F25" s="31"/>
    </row>
    <row r="26" spans="1:6" x14ac:dyDescent="0.25">
      <c r="A26" s="9">
        <v>45500</v>
      </c>
      <c r="B26" s="104" t="s">
        <v>69</v>
      </c>
      <c r="C26" s="37">
        <v>1000</v>
      </c>
      <c r="D26" s="19">
        <v>500</v>
      </c>
      <c r="E26" s="31"/>
      <c r="F26" s="31"/>
    </row>
    <row r="27" spans="1:6" x14ac:dyDescent="0.25">
      <c r="A27" s="15"/>
      <c r="B27" s="101" t="s">
        <v>11</v>
      </c>
      <c r="C27" s="68">
        <f>SUM(C22:C26)</f>
        <v>2600</v>
      </c>
      <c r="D27" s="68">
        <f>SUM(D22:D26)</f>
        <v>2400</v>
      </c>
      <c r="E27" s="36"/>
      <c r="F27" s="36"/>
    </row>
    <row r="28" spans="1:6" s="20" customFormat="1" ht="24.95" customHeight="1" x14ac:dyDescent="0.3">
      <c r="A28" s="105" t="s">
        <v>20</v>
      </c>
      <c r="B28" s="106" t="s">
        <v>40</v>
      </c>
      <c r="C28" s="107">
        <f>SUM(C19+C27)</f>
        <v>520348</v>
      </c>
      <c r="D28" s="107">
        <f>SUM(D19+D27)</f>
        <v>540524</v>
      </c>
      <c r="E28" s="23"/>
      <c r="F28" s="23"/>
    </row>
    <row r="29" spans="1:6" s="20" customFormat="1" ht="24.95" customHeight="1" x14ac:dyDescent="0.3">
      <c r="A29" s="21"/>
      <c r="B29" s="22"/>
      <c r="C29" s="23"/>
      <c r="D29" s="23"/>
      <c r="E29" s="23"/>
      <c r="F29" s="23"/>
    </row>
    <row r="30" spans="1:6" ht="27.95" customHeight="1" x14ac:dyDescent="0.25">
      <c r="A30" s="109" t="s">
        <v>13</v>
      </c>
      <c r="B30" s="110" t="s">
        <v>15</v>
      </c>
      <c r="C30" s="111" t="s">
        <v>55</v>
      </c>
      <c r="D30" s="75" t="s">
        <v>56</v>
      </c>
      <c r="E30" s="108"/>
      <c r="F30" s="54"/>
    </row>
    <row r="31" spans="1:6" ht="15.75" x14ac:dyDescent="0.25">
      <c r="A31" s="9">
        <v>60000</v>
      </c>
      <c r="B31" s="112" t="s">
        <v>27</v>
      </c>
      <c r="C31" s="37"/>
      <c r="D31" s="19"/>
      <c r="E31" s="31"/>
      <c r="F31" s="31"/>
    </row>
    <row r="32" spans="1:6" x14ac:dyDescent="0.25">
      <c r="A32" s="15">
        <v>60010</v>
      </c>
      <c r="B32" s="49" t="s">
        <v>43</v>
      </c>
      <c r="C32" s="37">
        <v>300</v>
      </c>
      <c r="D32" s="19">
        <v>0</v>
      </c>
      <c r="E32" s="31"/>
      <c r="F32" s="31"/>
    </row>
    <row r="33" spans="1:7" x14ac:dyDescent="0.25">
      <c r="A33" s="9">
        <v>60025</v>
      </c>
      <c r="B33" s="144" t="s">
        <v>83</v>
      </c>
      <c r="C33" s="37">
        <v>2500</v>
      </c>
      <c r="D33" s="19">
        <v>3200</v>
      </c>
      <c r="E33" s="31"/>
      <c r="F33" s="31"/>
    </row>
    <row r="34" spans="1:7" x14ac:dyDescent="0.25">
      <c r="A34" s="15">
        <v>60030</v>
      </c>
      <c r="B34" s="49" t="s">
        <v>67</v>
      </c>
      <c r="C34" s="37">
        <v>12550</v>
      </c>
      <c r="D34" s="19">
        <v>13500</v>
      </c>
      <c r="E34" s="31"/>
      <c r="F34" s="31"/>
    </row>
    <row r="35" spans="1:7" x14ac:dyDescent="0.25">
      <c r="A35" s="15">
        <v>60035</v>
      </c>
      <c r="B35" s="146" t="s">
        <v>86</v>
      </c>
      <c r="C35" s="37">
        <v>9000</v>
      </c>
      <c r="D35" s="19">
        <v>10000</v>
      </c>
      <c r="E35" s="31"/>
      <c r="F35" s="31"/>
    </row>
    <row r="36" spans="1:7" x14ac:dyDescent="0.25">
      <c r="A36" s="15">
        <v>60045</v>
      </c>
      <c r="B36" s="145" t="s">
        <v>50</v>
      </c>
      <c r="C36" s="37">
        <v>3000</v>
      </c>
      <c r="D36" s="19">
        <v>2400</v>
      </c>
      <c r="E36" s="31"/>
      <c r="F36" s="31"/>
    </row>
    <row r="37" spans="1:7" x14ac:dyDescent="0.25">
      <c r="A37" s="15">
        <v>60050</v>
      </c>
      <c r="B37" s="49" t="s">
        <v>68</v>
      </c>
      <c r="C37" s="37">
        <v>2500</v>
      </c>
      <c r="D37" s="19">
        <v>0</v>
      </c>
      <c r="E37" s="31"/>
      <c r="F37" s="31"/>
    </row>
    <row r="38" spans="1:7" x14ac:dyDescent="0.25">
      <c r="A38" s="15">
        <v>60055</v>
      </c>
      <c r="B38" s="146" t="s">
        <v>87</v>
      </c>
      <c r="C38" s="37">
        <v>1000</v>
      </c>
      <c r="D38" s="19">
        <v>0</v>
      </c>
      <c r="E38" s="31"/>
      <c r="F38" s="31"/>
    </row>
    <row r="39" spans="1:7" x14ac:dyDescent="0.25">
      <c r="A39" s="15">
        <v>60057</v>
      </c>
      <c r="B39" s="49" t="s">
        <v>84</v>
      </c>
      <c r="C39" s="37">
        <v>3150</v>
      </c>
      <c r="D39" s="19">
        <v>0</v>
      </c>
      <c r="E39" s="31"/>
      <c r="F39" s="31"/>
    </row>
    <row r="40" spans="1:7" x14ac:dyDescent="0.25">
      <c r="A40" s="15">
        <v>60065</v>
      </c>
      <c r="B40" s="49" t="s">
        <v>48</v>
      </c>
      <c r="C40" s="37">
        <v>2000</v>
      </c>
      <c r="D40" s="19">
        <v>2000</v>
      </c>
      <c r="E40" s="31"/>
      <c r="F40" s="31"/>
    </row>
    <row r="41" spans="1:7" x14ac:dyDescent="0.25">
      <c r="A41" s="15">
        <v>60070</v>
      </c>
      <c r="B41" s="49" t="s">
        <v>49</v>
      </c>
      <c r="C41" s="37">
        <v>4000</v>
      </c>
      <c r="D41" s="19">
        <v>3600</v>
      </c>
      <c r="E41" s="31"/>
      <c r="F41" s="31"/>
    </row>
    <row r="42" spans="1:7" x14ac:dyDescent="0.25">
      <c r="A42" s="15">
        <v>60075</v>
      </c>
      <c r="B42" s="146" t="s">
        <v>85</v>
      </c>
      <c r="C42" s="37">
        <v>3600</v>
      </c>
      <c r="D42" s="19">
        <v>4000</v>
      </c>
      <c r="E42" s="31"/>
      <c r="F42" s="31"/>
    </row>
    <row r="43" spans="1:7" x14ac:dyDescent="0.25">
      <c r="A43" s="9">
        <v>60085</v>
      </c>
      <c r="B43" s="50" t="s">
        <v>34</v>
      </c>
      <c r="C43" s="37">
        <v>1200</v>
      </c>
      <c r="D43" s="19">
        <v>2000</v>
      </c>
      <c r="E43" s="31"/>
      <c r="F43" s="31"/>
      <c r="G43" s="8"/>
    </row>
    <row r="44" spans="1:7" x14ac:dyDescent="0.25">
      <c r="A44" s="15">
        <v>60099</v>
      </c>
      <c r="B44" s="49" t="s">
        <v>45</v>
      </c>
      <c r="C44" s="37">
        <v>5000</v>
      </c>
      <c r="D44" s="19">
        <v>5000</v>
      </c>
      <c r="E44" s="31"/>
      <c r="F44" s="31"/>
      <c r="G44" s="8"/>
    </row>
    <row r="45" spans="1:7" x14ac:dyDescent="0.25">
      <c r="A45" s="15"/>
      <c r="B45" s="113" t="s">
        <v>28</v>
      </c>
      <c r="C45" s="114">
        <f>SUM(C32:C44)</f>
        <v>49800</v>
      </c>
      <c r="D45" s="60">
        <f>SUM(D32:D44)</f>
        <v>45700</v>
      </c>
      <c r="E45" s="31"/>
      <c r="F45" s="31"/>
      <c r="G45" s="8"/>
    </row>
    <row r="46" spans="1:7" x14ac:dyDescent="0.25">
      <c r="A46" s="16"/>
      <c r="B46" s="14"/>
      <c r="C46" s="18"/>
      <c r="D46" s="18"/>
      <c r="E46" s="31"/>
      <c r="F46" s="31"/>
    </row>
    <row r="47" spans="1:7" x14ac:dyDescent="0.25">
      <c r="A47" s="9">
        <v>65000</v>
      </c>
      <c r="B47" s="51" t="s">
        <v>32</v>
      </c>
      <c r="C47" s="37">
        <v>0</v>
      </c>
      <c r="D47" s="19"/>
      <c r="E47" s="64"/>
      <c r="F47" s="31"/>
    </row>
    <row r="48" spans="1:7" x14ac:dyDescent="0.25">
      <c r="A48" s="9">
        <v>65182</v>
      </c>
      <c r="B48" s="49" t="s">
        <v>46</v>
      </c>
      <c r="C48" s="37">
        <v>0</v>
      </c>
      <c r="D48" s="19">
        <v>0</v>
      </c>
      <c r="E48" s="64"/>
      <c r="F48" s="31"/>
    </row>
    <row r="49" spans="1:6" x14ac:dyDescent="0.25">
      <c r="A49" s="9">
        <v>65183</v>
      </c>
      <c r="B49" s="49" t="s">
        <v>72</v>
      </c>
      <c r="C49" s="37">
        <v>0</v>
      </c>
      <c r="D49" s="19"/>
      <c r="E49" s="64"/>
      <c r="F49" s="31"/>
    </row>
    <row r="50" spans="1:6" x14ac:dyDescent="0.25">
      <c r="A50" s="16"/>
      <c r="B50" s="17" t="s">
        <v>25</v>
      </c>
      <c r="C50" s="44">
        <f>SUM(C47:C49)</f>
        <v>0</v>
      </c>
      <c r="D50" s="44">
        <f>SUM(D47:D49)</f>
        <v>0</v>
      </c>
      <c r="E50" s="64"/>
      <c r="F50" s="18"/>
    </row>
    <row r="51" spans="1:6" s="4" customFormat="1" x14ac:dyDescent="0.25">
      <c r="A51" s="16"/>
      <c r="B51" s="14"/>
      <c r="C51" s="48"/>
      <c r="D51" s="36"/>
      <c r="E51" s="31"/>
      <c r="F51" s="31"/>
    </row>
    <row r="52" spans="1:6" ht="15.75" x14ac:dyDescent="0.25">
      <c r="A52" s="16">
        <v>68000</v>
      </c>
      <c r="B52" s="39" t="s">
        <v>16</v>
      </c>
      <c r="C52" s="18"/>
      <c r="D52" s="18"/>
      <c r="E52" s="31"/>
      <c r="F52" s="31"/>
    </row>
    <row r="53" spans="1:6" x14ac:dyDescent="0.25">
      <c r="A53" s="9">
        <v>68010</v>
      </c>
      <c r="B53" s="119" t="s">
        <v>64</v>
      </c>
      <c r="C53" s="37">
        <v>32200</v>
      </c>
      <c r="D53" s="19">
        <v>33600</v>
      </c>
      <c r="E53" s="64"/>
      <c r="F53" s="31"/>
    </row>
    <row r="54" spans="1:6" x14ac:dyDescent="0.25">
      <c r="A54" s="9">
        <v>68020</v>
      </c>
      <c r="B54" s="119" t="s">
        <v>74</v>
      </c>
      <c r="C54" s="37">
        <v>17000</v>
      </c>
      <c r="D54" s="19">
        <v>15000</v>
      </c>
      <c r="E54" s="64"/>
      <c r="F54" s="31"/>
    </row>
    <row r="55" spans="1:6" x14ac:dyDescent="0.25">
      <c r="A55" s="9">
        <v>68075</v>
      </c>
      <c r="B55" s="119" t="s">
        <v>63</v>
      </c>
      <c r="C55" s="37">
        <v>6744</v>
      </c>
      <c r="D55" s="19">
        <v>6744</v>
      </c>
      <c r="E55" s="65"/>
      <c r="F55" s="31"/>
    </row>
    <row r="56" spans="1:6" x14ac:dyDescent="0.25">
      <c r="A56" s="9">
        <v>68080</v>
      </c>
      <c r="B56" s="119" t="s">
        <v>9</v>
      </c>
      <c r="C56" s="37">
        <v>64000</v>
      </c>
      <c r="D56" s="19">
        <v>64000</v>
      </c>
      <c r="E56" s="64"/>
      <c r="F56" s="31"/>
    </row>
    <row r="57" spans="1:6" s="4" customFormat="1" x14ac:dyDescent="0.25">
      <c r="A57" s="15">
        <v>68090</v>
      </c>
      <c r="B57" s="119" t="s">
        <v>73</v>
      </c>
      <c r="C57" s="37">
        <v>1080</v>
      </c>
      <c r="D57" s="19">
        <v>1080</v>
      </c>
      <c r="E57" s="64"/>
      <c r="F57" s="31"/>
    </row>
    <row r="58" spans="1:6" x14ac:dyDescent="0.25">
      <c r="B58" s="17" t="s">
        <v>24</v>
      </c>
      <c r="C58" s="81">
        <f>SUM(C53:C57)</f>
        <v>121024</v>
      </c>
      <c r="D58" s="81">
        <f>SUM(D53:D57)</f>
        <v>120424</v>
      </c>
      <c r="E58" s="64"/>
      <c r="F58" s="18"/>
    </row>
    <row r="59" spans="1:6" x14ac:dyDescent="0.25">
      <c r="B59" s="14"/>
      <c r="C59" s="48"/>
      <c r="D59" s="36"/>
      <c r="E59" s="31"/>
      <c r="F59" s="18"/>
    </row>
    <row r="60" spans="1:6" ht="15.75" x14ac:dyDescent="0.25">
      <c r="A60" s="16"/>
      <c r="B60" s="77" t="s">
        <v>12</v>
      </c>
      <c r="C60" s="18"/>
      <c r="D60" s="18"/>
      <c r="E60" s="66"/>
      <c r="F60" s="31"/>
    </row>
    <row r="61" spans="1:6" s="136" customFormat="1" ht="12.75" x14ac:dyDescent="0.2">
      <c r="A61" s="27">
        <v>70005</v>
      </c>
      <c r="B61" s="28" t="s">
        <v>51</v>
      </c>
      <c r="C61" s="57">
        <v>10200</v>
      </c>
      <c r="D61" s="32">
        <v>9000</v>
      </c>
      <c r="E61" s="67"/>
      <c r="F61" s="47"/>
    </row>
    <row r="62" spans="1:6" s="136" customFormat="1" ht="12.75" x14ac:dyDescent="0.2">
      <c r="A62" s="27">
        <v>70006</v>
      </c>
      <c r="B62" s="28" t="s">
        <v>60</v>
      </c>
      <c r="C62" s="57">
        <v>3000</v>
      </c>
      <c r="D62" s="32">
        <v>1000</v>
      </c>
      <c r="E62" s="67"/>
      <c r="F62" s="47"/>
    </row>
    <row r="63" spans="1:6" s="136" customFormat="1" ht="15" customHeight="1" x14ac:dyDescent="0.2">
      <c r="A63" s="27">
        <v>70018</v>
      </c>
      <c r="B63" s="28" t="s">
        <v>14</v>
      </c>
      <c r="C63" s="57">
        <v>300</v>
      </c>
      <c r="D63" s="142">
        <v>300</v>
      </c>
      <c r="E63" s="155" t="s">
        <v>82</v>
      </c>
      <c r="F63" s="47"/>
    </row>
    <row r="64" spans="1:6" s="137" customFormat="1" ht="12.75" x14ac:dyDescent="0.2">
      <c r="A64" s="43">
        <v>70025</v>
      </c>
      <c r="B64" s="140" t="s">
        <v>78</v>
      </c>
      <c r="C64" s="57">
        <v>12000</v>
      </c>
      <c r="D64" s="142">
        <v>20000</v>
      </c>
      <c r="E64" s="156"/>
      <c r="F64" s="47"/>
    </row>
    <row r="65" spans="1:22" s="136" customFormat="1" ht="12.75" x14ac:dyDescent="0.2">
      <c r="A65" s="27">
        <v>70075</v>
      </c>
      <c r="B65" s="141" t="s">
        <v>79</v>
      </c>
      <c r="C65" s="57">
        <v>1200</v>
      </c>
      <c r="D65" s="142">
        <v>0</v>
      </c>
      <c r="E65" s="157"/>
      <c r="F65" s="47"/>
    </row>
    <row r="66" spans="1:22" s="136" customFormat="1" ht="12.75" x14ac:dyDescent="0.2">
      <c r="A66" s="27">
        <v>70090</v>
      </c>
      <c r="B66" s="28" t="s">
        <v>58</v>
      </c>
      <c r="C66" s="57"/>
      <c r="D66" s="32">
        <v>0</v>
      </c>
      <c r="E66" s="67"/>
      <c r="F66" s="47"/>
    </row>
    <row r="67" spans="1:22" s="136" customFormat="1" ht="12.75" x14ac:dyDescent="0.2">
      <c r="A67" s="27">
        <v>70095</v>
      </c>
      <c r="B67" s="80" t="s">
        <v>39</v>
      </c>
      <c r="C67" s="57">
        <v>60000</v>
      </c>
      <c r="D67" s="32">
        <v>60000</v>
      </c>
      <c r="E67" s="67"/>
      <c r="F67" s="47"/>
    </row>
    <row r="68" spans="1:22" s="136" customFormat="1" ht="12.75" x14ac:dyDescent="0.2">
      <c r="A68" s="27">
        <v>71000</v>
      </c>
      <c r="B68" s="143" t="s">
        <v>29</v>
      </c>
      <c r="C68" s="57">
        <v>3000</v>
      </c>
      <c r="D68" s="32">
        <v>4576</v>
      </c>
      <c r="E68" s="67"/>
      <c r="F68" s="47"/>
    </row>
    <row r="69" spans="1:22" s="136" customFormat="1" ht="12.75" x14ac:dyDescent="0.2">
      <c r="A69" s="27">
        <v>71015</v>
      </c>
      <c r="B69" s="138" t="s">
        <v>2</v>
      </c>
      <c r="C69" s="57">
        <v>1000</v>
      </c>
      <c r="D69" s="32">
        <v>400</v>
      </c>
      <c r="E69" s="67"/>
      <c r="F69" s="47"/>
    </row>
    <row r="70" spans="1:22" s="136" customFormat="1" ht="12.75" x14ac:dyDescent="0.2">
      <c r="A70" s="43">
        <v>71025</v>
      </c>
      <c r="B70" s="139" t="s">
        <v>81</v>
      </c>
      <c r="C70" s="57">
        <v>1200</v>
      </c>
      <c r="D70" s="32">
        <v>900</v>
      </c>
      <c r="E70" s="67"/>
      <c r="F70" s="47"/>
    </row>
    <row r="71" spans="1:22" s="136" customFormat="1" ht="12.75" x14ac:dyDescent="0.2">
      <c r="A71" s="43">
        <v>71030</v>
      </c>
      <c r="B71" s="139" t="s">
        <v>80</v>
      </c>
      <c r="C71" s="57">
        <v>4800</v>
      </c>
      <c r="D71" s="32">
        <v>4200</v>
      </c>
      <c r="E71" s="67"/>
      <c r="F71" s="47"/>
    </row>
    <row r="72" spans="1:22" s="134" customFormat="1" ht="11.25" x14ac:dyDescent="0.2">
      <c r="A72" s="135">
        <v>71050</v>
      </c>
      <c r="B72" s="88" t="s">
        <v>76</v>
      </c>
      <c r="C72" s="130">
        <v>87100</v>
      </c>
      <c r="D72" s="131">
        <v>91006</v>
      </c>
      <c r="E72" s="132"/>
      <c r="F72" s="133"/>
    </row>
    <row r="73" spans="1:22" s="134" customFormat="1" ht="11.25" x14ac:dyDescent="0.2">
      <c r="A73" s="135">
        <v>71051</v>
      </c>
      <c r="B73" s="121" t="s">
        <v>66</v>
      </c>
      <c r="C73" s="130">
        <v>7126</v>
      </c>
      <c r="D73" s="131">
        <v>7424</v>
      </c>
      <c r="E73" s="132"/>
      <c r="F73" s="133"/>
    </row>
    <row r="74" spans="1:22" s="134" customFormat="1" ht="11.25" x14ac:dyDescent="0.2">
      <c r="A74" s="135">
        <v>71052</v>
      </c>
      <c r="B74" s="121" t="s">
        <v>57</v>
      </c>
      <c r="C74" s="130">
        <v>6760</v>
      </c>
      <c r="D74" s="131">
        <v>3380</v>
      </c>
      <c r="E74" s="132"/>
      <c r="F74" s="133"/>
    </row>
    <row r="75" spans="1:22" s="134" customFormat="1" ht="11.25" x14ac:dyDescent="0.2">
      <c r="A75" s="135">
        <v>71053</v>
      </c>
      <c r="B75" s="69" t="s">
        <v>75</v>
      </c>
      <c r="C75" s="130">
        <v>1000</v>
      </c>
      <c r="D75" s="131">
        <v>600</v>
      </c>
      <c r="E75" s="132"/>
      <c r="F75" s="133"/>
    </row>
    <row r="76" spans="1:22" s="134" customFormat="1" ht="11.25" x14ac:dyDescent="0.2">
      <c r="A76" s="128">
        <v>71075</v>
      </c>
      <c r="B76" s="129" t="s">
        <v>44</v>
      </c>
      <c r="C76" s="130">
        <v>1000</v>
      </c>
      <c r="D76" s="131">
        <v>600</v>
      </c>
      <c r="E76" s="132"/>
      <c r="F76" s="133"/>
      <c r="V76" s="134">
        <f ca="1">V74:AF76</f>
        <v>0</v>
      </c>
    </row>
    <row r="77" spans="1:22" s="136" customFormat="1" ht="12.75" x14ac:dyDescent="0.2">
      <c r="A77" s="27">
        <v>72000</v>
      </c>
      <c r="B77" s="28" t="s">
        <v>59</v>
      </c>
      <c r="C77" s="58">
        <v>5000</v>
      </c>
      <c r="D77" s="32">
        <v>6000</v>
      </c>
      <c r="E77" s="67"/>
      <c r="F77" s="47"/>
    </row>
    <row r="78" spans="1:22" ht="15.75" thickBot="1" x14ac:dyDescent="0.3">
      <c r="B78" s="17" t="s">
        <v>26</v>
      </c>
      <c r="C78" s="61">
        <f>SUM(C61:C77)</f>
        <v>204686</v>
      </c>
      <c r="D78" s="60">
        <f>SUM(D61:D77)</f>
        <v>209386</v>
      </c>
      <c r="E78" s="67"/>
      <c r="F78" s="18"/>
    </row>
    <row r="79" spans="1:22" ht="15.75" thickBot="1" x14ac:dyDescent="0.3">
      <c r="A79" s="13"/>
      <c r="B79" s="14"/>
      <c r="C79" s="18"/>
      <c r="D79" s="18"/>
      <c r="E79" s="122" t="s">
        <v>41</v>
      </c>
      <c r="F79" s="18"/>
    </row>
    <row r="80" spans="1:22" x14ac:dyDescent="0.25">
      <c r="A80" s="13"/>
      <c r="B80" s="25" t="s">
        <v>21</v>
      </c>
      <c r="C80" s="45">
        <f>SUM(C45+C58+C78)</f>
        <v>375510</v>
      </c>
      <c r="D80" s="95">
        <f>SUM(D45+D50+D58+D78)</f>
        <v>375510</v>
      </c>
      <c r="E80" s="96">
        <f>SUM(D80-C80)</f>
        <v>0</v>
      </c>
      <c r="F80" s="36"/>
    </row>
    <row r="81" spans="1:6" x14ac:dyDescent="0.25">
      <c r="A81" s="13"/>
      <c r="B81" s="24" t="s">
        <v>18</v>
      </c>
      <c r="C81" s="62">
        <f>SUM(C17)</f>
        <v>142238</v>
      </c>
      <c r="D81" s="94">
        <f>SUM(D17)</f>
        <v>162614</v>
      </c>
      <c r="E81" s="97">
        <f>SUM(D81-C81)</f>
        <v>20376</v>
      </c>
      <c r="F81" s="36"/>
    </row>
    <row r="82" spans="1:6" ht="15.75" thickBot="1" x14ac:dyDescent="0.3">
      <c r="A82" s="13" t="s">
        <v>10</v>
      </c>
      <c r="B82" s="93" t="s">
        <v>17</v>
      </c>
      <c r="C82" s="98">
        <f>SUM(C80:C81)</f>
        <v>517748</v>
      </c>
      <c r="D82" s="99">
        <f>SUM(D80:D81)</f>
        <v>538124</v>
      </c>
      <c r="E82" s="100">
        <f>SUM(D82-C82)</f>
        <v>20376</v>
      </c>
      <c r="F82" s="36"/>
    </row>
    <row r="83" spans="1:6" ht="15.75" thickBot="1" x14ac:dyDescent="0.3">
      <c r="A83" s="13"/>
      <c r="B83" s="153" t="s">
        <v>54</v>
      </c>
      <c r="C83" s="153"/>
      <c r="D83" s="153"/>
      <c r="E83" s="124"/>
      <c r="F83" s="55"/>
    </row>
    <row r="84" spans="1:6" ht="24.75" thickBot="1" x14ac:dyDescent="0.3">
      <c r="A84" s="13"/>
      <c r="B84" s="86" t="s">
        <v>65</v>
      </c>
      <c r="C84" s="87">
        <f>SUM(C27)</f>
        <v>2600</v>
      </c>
      <c r="D84" s="123">
        <f>SUM(D27)</f>
        <v>2400</v>
      </c>
      <c r="E84" s="125">
        <f>SUM(D27-C27)</f>
        <v>-200</v>
      </c>
      <c r="F84" s="52"/>
    </row>
    <row r="85" spans="1:6" x14ac:dyDescent="0.25">
      <c r="A85" s="76"/>
      <c r="B85" s="82"/>
      <c r="C85" s="82"/>
      <c r="D85" s="82"/>
      <c r="E85" s="82"/>
      <c r="F85" s="52"/>
    </row>
    <row r="86" spans="1:6" x14ac:dyDescent="0.25">
      <c r="A86" s="76"/>
      <c r="B86" s="82"/>
      <c r="C86" s="82"/>
      <c r="D86" s="82"/>
      <c r="E86" s="82"/>
      <c r="F86" s="52"/>
    </row>
    <row r="87" spans="1:6" x14ac:dyDescent="0.25">
      <c r="A87" s="76"/>
      <c r="B87" s="82"/>
      <c r="C87" s="82"/>
      <c r="D87" s="82"/>
      <c r="E87" s="82"/>
      <c r="F87" s="52"/>
    </row>
    <row r="88" spans="1:6" x14ac:dyDescent="0.25">
      <c r="A88" s="76"/>
      <c r="B88" s="82"/>
      <c r="C88" s="82"/>
      <c r="D88" s="82"/>
      <c r="E88" s="82"/>
      <c r="F88" s="52"/>
    </row>
    <row r="89" spans="1:6" x14ac:dyDescent="0.25">
      <c r="A89" s="76"/>
      <c r="B89" s="33"/>
      <c r="C89" s="33"/>
      <c r="D89" s="33"/>
      <c r="E89" s="33"/>
    </row>
    <row r="90" spans="1:6" x14ac:dyDescent="0.25">
      <c r="A90" s="76"/>
      <c r="B90" s="33"/>
      <c r="C90" s="33"/>
      <c r="D90" s="33"/>
      <c r="E90" s="33"/>
    </row>
    <row r="91" spans="1:6" x14ac:dyDescent="0.25">
      <c r="A91" s="76"/>
      <c r="B91" s="33"/>
      <c r="C91" s="33"/>
      <c r="D91" s="33"/>
      <c r="E91" s="33"/>
    </row>
    <row r="92" spans="1:6" x14ac:dyDescent="0.25">
      <c r="A92" s="38"/>
      <c r="B92" s="33"/>
      <c r="C92" s="33"/>
      <c r="D92" s="33"/>
      <c r="E92" s="33"/>
    </row>
    <row r="93" spans="1:6" x14ac:dyDescent="0.25">
      <c r="A93" s="38"/>
      <c r="B93" s="33"/>
      <c r="C93" s="33"/>
      <c r="D93" s="33"/>
      <c r="E93" s="33"/>
    </row>
    <row r="94" spans="1:6" x14ac:dyDescent="0.25">
      <c r="A94" s="38"/>
      <c r="B94" s="33"/>
      <c r="C94" s="33"/>
      <c r="D94" s="33"/>
      <c r="E94" s="33"/>
    </row>
    <row r="95" spans="1:6" x14ac:dyDescent="0.25">
      <c r="A95" s="38"/>
      <c r="B95" s="33"/>
      <c r="C95" s="33"/>
      <c r="D95" s="33"/>
      <c r="E95" s="33"/>
    </row>
    <row r="96" spans="1:6" x14ac:dyDescent="0.25">
      <c r="A96" s="38"/>
      <c r="B96" s="33"/>
      <c r="C96" s="33"/>
      <c r="D96" s="33"/>
      <c r="E96" s="33"/>
    </row>
    <row r="97" spans="1:5" x14ac:dyDescent="0.25">
      <c r="A97" s="38"/>
      <c r="B97" s="33"/>
      <c r="C97" s="33"/>
      <c r="D97" s="33"/>
      <c r="E97" s="33"/>
    </row>
    <row r="98" spans="1:5" x14ac:dyDescent="0.25">
      <c r="A98" s="38"/>
      <c r="B98" s="33"/>
      <c r="C98" s="33"/>
      <c r="D98" s="33"/>
      <c r="E98" s="33"/>
    </row>
    <row r="99" spans="1:5" x14ac:dyDescent="0.25">
      <c r="A99" s="38"/>
      <c r="B99" s="33"/>
      <c r="C99" s="33"/>
      <c r="D99" s="33"/>
      <c r="E99" s="33"/>
    </row>
    <row r="100" spans="1:5" x14ac:dyDescent="0.25">
      <c r="A100" s="38"/>
      <c r="B100" s="33"/>
      <c r="C100" s="33"/>
      <c r="D100" s="33"/>
      <c r="E100" s="33"/>
    </row>
    <row r="101" spans="1:5" x14ac:dyDescent="0.25">
      <c r="A101" s="38"/>
      <c r="B101" s="33"/>
      <c r="C101" s="33"/>
      <c r="D101" s="33"/>
      <c r="E101" s="33"/>
    </row>
    <row r="102" spans="1:5" x14ac:dyDescent="0.25">
      <c r="A102" s="38"/>
      <c r="B102" s="33"/>
      <c r="C102" s="33"/>
      <c r="D102" s="33"/>
      <c r="E102" s="33"/>
    </row>
    <row r="103" spans="1:5" x14ac:dyDescent="0.25">
      <c r="A103" s="38"/>
      <c r="B103" s="33"/>
      <c r="C103" s="33"/>
      <c r="D103" s="33"/>
      <c r="E103" s="33"/>
    </row>
    <row r="104" spans="1:5" x14ac:dyDescent="0.25">
      <c r="A104" s="38"/>
      <c r="B104" s="33"/>
      <c r="C104" s="33"/>
      <c r="D104" s="33"/>
      <c r="E104" s="33"/>
    </row>
    <row r="105" spans="1:5" x14ac:dyDescent="0.25">
      <c r="A105" s="38"/>
      <c r="B105" s="33"/>
      <c r="C105" s="33"/>
      <c r="D105" s="33"/>
      <c r="E105" s="33"/>
    </row>
    <row r="106" spans="1:5" x14ac:dyDescent="0.25">
      <c r="A106" s="38"/>
      <c r="B106" s="33"/>
      <c r="C106" s="33"/>
      <c r="D106" s="33"/>
      <c r="E106" s="33"/>
    </row>
    <row r="107" spans="1:5" x14ac:dyDescent="0.25">
      <c r="A107" s="38"/>
      <c r="B107" s="33"/>
      <c r="C107" s="33"/>
      <c r="D107" s="33"/>
      <c r="E107" s="33"/>
    </row>
    <row r="108" spans="1:5" x14ac:dyDescent="0.25">
      <c r="A108" s="38"/>
      <c r="B108" s="33"/>
      <c r="C108" s="33"/>
      <c r="D108" s="33"/>
      <c r="E108" s="33"/>
    </row>
    <row r="109" spans="1:5" x14ac:dyDescent="0.25">
      <c r="A109" s="38"/>
      <c r="B109" s="33"/>
      <c r="C109" s="33"/>
      <c r="D109" s="33"/>
      <c r="E109" s="33"/>
    </row>
    <row r="110" spans="1:5" x14ac:dyDescent="0.25">
      <c r="A110" s="38"/>
      <c r="B110" s="33"/>
      <c r="C110" s="33"/>
      <c r="D110" s="33"/>
      <c r="E110" s="33"/>
    </row>
    <row r="111" spans="1:5" x14ac:dyDescent="0.25">
      <c r="A111" s="38"/>
      <c r="B111" s="33"/>
      <c r="C111" s="33"/>
      <c r="D111" s="33"/>
      <c r="E111" s="33"/>
    </row>
    <row r="112" spans="1:5" x14ac:dyDescent="0.25">
      <c r="A112" s="38"/>
      <c r="B112" s="33"/>
      <c r="C112" s="33"/>
      <c r="D112" s="33"/>
      <c r="E112" s="33"/>
    </row>
    <row r="113" spans="1:5" x14ac:dyDescent="0.25">
      <c r="A113" s="38"/>
      <c r="B113" s="33"/>
      <c r="C113" s="33"/>
      <c r="D113" s="33"/>
      <c r="E113" s="33"/>
    </row>
    <row r="114" spans="1:5" x14ac:dyDescent="0.25">
      <c r="A114" s="38"/>
      <c r="B114" s="33"/>
      <c r="C114" s="33"/>
      <c r="D114" s="33"/>
      <c r="E114" s="33"/>
    </row>
    <row r="115" spans="1:5" x14ac:dyDescent="0.25">
      <c r="A115" s="38"/>
      <c r="B115" s="33"/>
      <c r="C115" s="33"/>
      <c r="D115" s="33"/>
      <c r="E115" s="33"/>
    </row>
    <row r="116" spans="1:5" x14ac:dyDescent="0.25">
      <c r="A116" s="38"/>
      <c r="B116" s="33"/>
      <c r="C116" s="33"/>
      <c r="D116" s="33"/>
      <c r="E116" s="33"/>
    </row>
    <row r="117" spans="1:5" x14ac:dyDescent="0.25">
      <c r="A117" s="38"/>
      <c r="B117" s="33"/>
      <c r="C117" s="33"/>
      <c r="D117" s="33"/>
      <c r="E117" s="33"/>
    </row>
    <row r="118" spans="1:5" x14ac:dyDescent="0.25">
      <c r="A118" s="38"/>
      <c r="B118" s="33"/>
      <c r="C118" s="33"/>
      <c r="D118" s="33"/>
      <c r="E118" s="33"/>
    </row>
    <row r="119" spans="1:5" x14ac:dyDescent="0.25">
      <c r="A119" s="38"/>
      <c r="B119" s="33"/>
      <c r="C119" s="33"/>
      <c r="D119" s="33"/>
      <c r="E119" s="33"/>
    </row>
    <row r="120" spans="1:5" x14ac:dyDescent="0.25">
      <c r="A120" s="38"/>
      <c r="B120" s="33"/>
      <c r="C120" s="33"/>
      <c r="D120" s="33"/>
      <c r="E120" s="33"/>
    </row>
    <row r="121" spans="1:5" x14ac:dyDescent="0.25">
      <c r="A121" s="38"/>
      <c r="B121" s="33"/>
      <c r="C121" s="33"/>
      <c r="D121" s="33"/>
      <c r="E121" s="33"/>
    </row>
    <row r="122" spans="1:5" x14ac:dyDescent="0.25">
      <c r="A122" s="38"/>
      <c r="B122" s="33"/>
      <c r="C122" s="33"/>
      <c r="D122" s="33"/>
      <c r="E122" s="33"/>
    </row>
    <row r="123" spans="1:5" x14ac:dyDescent="0.25">
      <c r="A123" s="38"/>
      <c r="B123" s="33"/>
      <c r="C123" s="33"/>
      <c r="D123" s="33"/>
      <c r="E123" s="33"/>
    </row>
    <row r="124" spans="1:5" x14ac:dyDescent="0.25">
      <c r="A124" s="38"/>
      <c r="B124" s="33"/>
      <c r="C124" s="33"/>
      <c r="D124" s="33"/>
      <c r="E124" s="33"/>
    </row>
    <row r="125" spans="1:5" x14ac:dyDescent="0.25">
      <c r="A125" s="38"/>
      <c r="B125" s="33"/>
      <c r="C125" s="33"/>
      <c r="D125" s="33"/>
      <c r="E125" s="33"/>
    </row>
    <row r="126" spans="1:5" x14ac:dyDescent="0.25">
      <c r="A126" s="38"/>
      <c r="B126" s="33"/>
      <c r="C126" s="33"/>
      <c r="D126" s="33"/>
      <c r="E126" s="33"/>
    </row>
    <row r="127" spans="1:5" x14ac:dyDescent="0.25">
      <c r="A127" s="38"/>
      <c r="B127" s="33"/>
      <c r="C127" s="33"/>
      <c r="D127" s="33"/>
      <c r="E127" s="33"/>
    </row>
    <row r="128" spans="1:5" x14ac:dyDescent="0.25">
      <c r="A128" s="38"/>
      <c r="B128" s="33"/>
      <c r="C128" s="33"/>
      <c r="D128" s="33"/>
      <c r="E128" s="33"/>
    </row>
    <row r="129" spans="1:5" x14ac:dyDescent="0.25">
      <c r="A129" s="38"/>
      <c r="B129" s="33"/>
      <c r="C129" s="33"/>
      <c r="D129" s="33"/>
      <c r="E129" s="33"/>
    </row>
    <row r="130" spans="1:5" x14ac:dyDescent="0.25">
      <c r="A130" s="38"/>
      <c r="B130" s="33"/>
      <c r="C130" s="33"/>
      <c r="D130" s="33"/>
      <c r="E130" s="33"/>
    </row>
    <row r="131" spans="1:5" x14ac:dyDescent="0.25">
      <c r="A131" s="38"/>
      <c r="B131" s="33"/>
      <c r="C131" s="33"/>
      <c r="D131" s="33"/>
      <c r="E131" s="33"/>
    </row>
    <row r="132" spans="1:5" x14ac:dyDescent="0.25">
      <c r="A132" s="38"/>
      <c r="B132" s="33"/>
      <c r="C132" s="33"/>
      <c r="D132" s="33"/>
      <c r="E132" s="33"/>
    </row>
    <row r="133" spans="1:5" x14ac:dyDescent="0.25">
      <c r="A133" s="38"/>
      <c r="B133" s="33"/>
      <c r="C133" s="33"/>
      <c r="D133" s="33"/>
      <c r="E133" s="33"/>
    </row>
    <row r="134" spans="1:5" x14ac:dyDescent="0.25">
      <c r="A134" s="38"/>
      <c r="B134" s="33"/>
      <c r="C134" s="33"/>
      <c r="D134" s="33"/>
      <c r="E134" s="33"/>
    </row>
    <row r="135" spans="1:5" x14ac:dyDescent="0.25">
      <c r="A135" s="38"/>
      <c r="B135" s="33"/>
      <c r="C135" s="33"/>
      <c r="D135" s="33"/>
      <c r="E135" s="33"/>
    </row>
    <row r="136" spans="1:5" x14ac:dyDescent="0.25">
      <c r="A136" s="38"/>
      <c r="B136" s="33"/>
      <c r="C136" s="33"/>
      <c r="D136" s="33"/>
      <c r="E136" s="33"/>
    </row>
    <row r="137" spans="1:5" x14ac:dyDescent="0.25">
      <c r="A137" s="38"/>
      <c r="B137" s="33"/>
      <c r="C137" s="33"/>
      <c r="D137" s="33"/>
      <c r="E137" s="33"/>
    </row>
    <row r="138" spans="1:5" x14ac:dyDescent="0.25">
      <c r="A138" s="38"/>
      <c r="B138" s="33"/>
      <c r="C138" s="33"/>
      <c r="D138" s="33"/>
      <c r="E138" s="33"/>
    </row>
    <row r="139" spans="1:5" x14ac:dyDescent="0.25">
      <c r="A139" s="38"/>
      <c r="B139" s="33"/>
      <c r="C139" s="33"/>
      <c r="D139" s="33"/>
      <c r="E139" s="33"/>
    </row>
    <row r="140" spans="1:5" x14ac:dyDescent="0.25">
      <c r="A140" s="38"/>
      <c r="B140" s="33"/>
      <c r="C140" s="33"/>
      <c r="D140" s="33"/>
      <c r="E140" s="33"/>
    </row>
    <row r="141" spans="1:5" x14ac:dyDescent="0.25">
      <c r="A141" s="38"/>
      <c r="B141" s="33"/>
      <c r="C141" s="33"/>
      <c r="D141" s="33"/>
      <c r="E141" s="33"/>
    </row>
    <row r="142" spans="1:5" x14ac:dyDescent="0.25">
      <c r="A142" s="38"/>
      <c r="B142" s="33"/>
      <c r="C142" s="33"/>
      <c r="D142" s="33"/>
      <c r="E142" s="33"/>
    </row>
    <row r="143" spans="1:5" x14ac:dyDescent="0.25">
      <c r="A143" s="38"/>
      <c r="B143" s="33"/>
      <c r="C143" s="33"/>
      <c r="D143" s="33"/>
      <c r="E143" s="33"/>
    </row>
    <row r="144" spans="1:5" x14ac:dyDescent="0.25">
      <c r="A144" s="38"/>
      <c r="B144" s="33"/>
      <c r="C144" s="33"/>
      <c r="D144" s="33"/>
      <c r="E144" s="33"/>
    </row>
    <row r="145" spans="1:5" x14ac:dyDescent="0.25">
      <c r="A145" s="38"/>
      <c r="B145" s="33"/>
      <c r="C145" s="33"/>
      <c r="D145" s="33"/>
      <c r="E145" s="33"/>
    </row>
    <row r="146" spans="1:5" x14ac:dyDescent="0.25">
      <c r="A146" s="38"/>
      <c r="B146" s="33"/>
      <c r="C146" s="33"/>
      <c r="D146" s="33"/>
      <c r="E146" s="33"/>
    </row>
    <row r="147" spans="1:5" x14ac:dyDescent="0.25">
      <c r="A147" s="38"/>
      <c r="B147" s="33"/>
      <c r="C147" s="33"/>
      <c r="D147" s="33"/>
      <c r="E147" s="33"/>
    </row>
    <row r="148" spans="1:5" x14ac:dyDescent="0.25">
      <c r="A148" s="38"/>
      <c r="B148" s="33"/>
      <c r="C148" s="33"/>
      <c r="D148" s="33"/>
      <c r="E148" s="33"/>
    </row>
    <row r="149" spans="1:5" x14ac:dyDescent="0.25">
      <c r="A149" s="38"/>
      <c r="B149" s="33"/>
      <c r="C149" s="33"/>
      <c r="D149" s="33"/>
      <c r="E149" s="33"/>
    </row>
    <row r="150" spans="1:5" x14ac:dyDescent="0.25">
      <c r="A150" s="38"/>
      <c r="B150" s="33"/>
      <c r="C150" s="33"/>
      <c r="D150" s="33"/>
      <c r="E150" s="33"/>
    </row>
    <row r="151" spans="1:5" x14ac:dyDescent="0.25">
      <c r="A151" s="38"/>
      <c r="B151" s="33"/>
      <c r="C151" s="33"/>
      <c r="D151" s="33"/>
      <c r="E151" s="33"/>
    </row>
    <row r="152" spans="1:5" x14ac:dyDescent="0.25">
      <c r="A152" s="38"/>
      <c r="B152" s="33"/>
      <c r="C152" s="33"/>
      <c r="D152" s="33"/>
      <c r="E152" s="33"/>
    </row>
    <row r="153" spans="1:5" x14ac:dyDescent="0.25">
      <c r="A153" s="38"/>
      <c r="B153" s="33"/>
      <c r="C153" s="33"/>
      <c r="D153" s="33"/>
      <c r="E153" s="33"/>
    </row>
    <row r="154" spans="1:5" x14ac:dyDescent="0.25">
      <c r="A154" s="38"/>
      <c r="B154" s="33"/>
      <c r="C154" s="33"/>
      <c r="D154" s="33"/>
      <c r="E154" s="33"/>
    </row>
    <row r="155" spans="1:5" x14ac:dyDescent="0.25">
      <c r="A155" s="38"/>
      <c r="B155" s="33"/>
      <c r="C155" s="33"/>
      <c r="D155" s="33"/>
      <c r="E155" s="33"/>
    </row>
    <row r="156" spans="1:5" x14ac:dyDescent="0.25">
      <c r="A156" s="38"/>
      <c r="B156" s="33"/>
      <c r="C156" s="33"/>
      <c r="D156" s="33"/>
      <c r="E156" s="33"/>
    </row>
    <row r="157" spans="1:5" x14ac:dyDescent="0.25">
      <c r="A157" s="38"/>
      <c r="B157" s="33"/>
      <c r="C157" s="33"/>
      <c r="D157" s="33"/>
      <c r="E157" s="33"/>
    </row>
    <row r="158" spans="1:5" x14ac:dyDescent="0.25">
      <c r="A158" s="38"/>
      <c r="B158" s="33"/>
      <c r="C158" s="33"/>
      <c r="D158" s="33"/>
      <c r="E158" s="33"/>
    </row>
    <row r="159" spans="1:5" x14ac:dyDescent="0.25">
      <c r="A159" s="38"/>
      <c r="B159" s="33"/>
      <c r="C159" s="33"/>
      <c r="D159" s="33"/>
      <c r="E159" s="33"/>
    </row>
    <row r="160" spans="1:5" x14ac:dyDescent="0.25">
      <c r="A160" s="38"/>
      <c r="B160" s="33"/>
      <c r="C160" s="33"/>
      <c r="D160" s="33"/>
      <c r="E160" s="33"/>
    </row>
    <row r="161" spans="1:5" x14ac:dyDescent="0.25">
      <c r="A161" s="38"/>
      <c r="B161" s="33"/>
      <c r="C161" s="33"/>
      <c r="D161" s="33"/>
      <c r="E161" s="33"/>
    </row>
    <row r="162" spans="1:5" x14ac:dyDescent="0.25">
      <c r="A162" s="38"/>
      <c r="B162" s="33"/>
      <c r="C162" s="33"/>
      <c r="D162" s="33"/>
      <c r="E162" s="33"/>
    </row>
    <row r="163" spans="1:5" x14ac:dyDescent="0.25">
      <c r="A163" s="38"/>
      <c r="B163" s="33"/>
      <c r="C163" s="33"/>
      <c r="D163" s="33"/>
      <c r="E163" s="33"/>
    </row>
    <row r="164" spans="1:5" x14ac:dyDescent="0.25">
      <c r="A164" s="38"/>
      <c r="B164" s="33"/>
      <c r="C164" s="33"/>
      <c r="D164" s="33"/>
      <c r="E164" s="33"/>
    </row>
    <row r="165" spans="1:5" x14ac:dyDescent="0.25">
      <c r="A165" s="38"/>
      <c r="B165" s="33"/>
      <c r="C165" s="33"/>
      <c r="D165" s="33"/>
      <c r="E165" s="33"/>
    </row>
    <row r="166" spans="1:5" x14ac:dyDescent="0.25">
      <c r="A166" s="38"/>
      <c r="B166" s="33"/>
      <c r="C166" s="33"/>
      <c r="D166" s="33"/>
      <c r="E166" s="33"/>
    </row>
    <row r="167" spans="1:5" x14ac:dyDescent="0.25">
      <c r="A167" s="38"/>
      <c r="B167" s="33"/>
      <c r="C167" s="33"/>
      <c r="D167" s="33"/>
      <c r="E167" s="33"/>
    </row>
    <row r="168" spans="1:5" x14ac:dyDescent="0.25">
      <c r="A168" s="38"/>
      <c r="B168" s="33"/>
      <c r="C168" s="33"/>
      <c r="D168" s="33"/>
      <c r="E168" s="33"/>
    </row>
    <row r="169" spans="1:5" x14ac:dyDescent="0.25">
      <c r="A169" s="38"/>
      <c r="B169" s="33"/>
      <c r="C169" s="33"/>
      <c r="D169" s="33"/>
      <c r="E169" s="33"/>
    </row>
    <row r="170" spans="1:5" x14ac:dyDescent="0.25">
      <c r="A170" s="38"/>
      <c r="B170" s="33"/>
      <c r="C170" s="33"/>
      <c r="D170" s="33"/>
      <c r="E170" s="33"/>
    </row>
    <row r="171" spans="1:5" x14ac:dyDescent="0.25">
      <c r="A171" s="38"/>
      <c r="B171" s="33"/>
      <c r="C171" s="33"/>
      <c r="D171" s="33"/>
      <c r="E171" s="33"/>
    </row>
    <row r="172" spans="1:5" x14ac:dyDescent="0.25">
      <c r="A172" s="38"/>
      <c r="B172" s="33"/>
      <c r="C172" s="33"/>
      <c r="D172" s="33"/>
      <c r="E172" s="33"/>
    </row>
    <row r="173" spans="1:5" x14ac:dyDescent="0.25">
      <c r="A173" s="38"/>
      <c r="B173" s="33"/>
      <c r="C173" s="33"/>
      <c r="D173" s="33"/>
      <c r="E173" s="33"/>
    </row>
    <row r="174" spans="1:5" x14ac:dyDescent="0.25">
      <c r="A174" s="38"/>
      <c r="B174" s="33"/>
      <c r="C174" s="33"/>
      <c r="D174" s="33"/>
      <c r="E174" s="33"/>
    </row>
    <row r="175" spans="1:5" x14ac:dyDescent="0.25">
      <c r="A175" s="38"/>
      <c r="B175" s="33"/>
      <c r="C175" s="33"/>
      <c r="D175" s="33"/>
      <c r="E175" s="33"/>
    </row>
    <row r="176" spans="1:5" x14ac:dyDescent="0.25">
      <c r="A176" s="38"/>
      <c r="B176" s="33"/>
      <c r="C176" s="33"/>
      <c r="D176" s="33"/>
      <c r="E176" s="33"/>
    </row>
    <row r="177" spans="1:5" x14ac:dyDescent="0.25">
      <c r="A177" s="38"/>
      <c r="B177" s="33"/>
      <c r="C177" s="33"/>
      <c r="D177" s="33"/>
      <c r="E177" s="33"/>
    </row>
    <row r="178" spans="1:5" x14ac:dyDescent="0.25">
      <c r="A178" s="38"/>
      <c r="B178" s="33"/>
      <c r="C178" s="33"/>
      <c r="D178" s="33"/>
      <c r="E178" s="33"/>
    </row>
    <row r="179" spans="1:5" x14ac:dyDescent="0.25">
      <c r="A179" s="38"/>
      <c r="B179" s="33"/>
      <c r="C179" s="33"/>
      <c r="D179" s="33"/>
      <c r="E179" s="33"/>
    </row>
    <row r="180" spans="1:5" x14ac:dyDescent="0.25">
      <c r="A180" s="38"/>
      <c r="B180" s="33"/>
      <c r="C180" s="33"/>
      <c r="D180" s="33"/>
      <c r="E180" s="33"/>
    </row>
    <row r="181" spans="1:5" x14ac:dyDescent="0.25">
      <c r="A181" s="38"/>
      <c r="B181" s="33"/>
      <c r="C181" s="33"/>
      <c r="D181" s="33"/>
      <c r="E181" s="33"/>
    </row>
    <row r="182" spans="1:5" x14ac:dyDescent="0.25">
      <c r="A182" s="38"/>
      <c r="B182" s="33"/>
      <c r="C182" s="33"/>
      <c r="D182" s="33"/>
      <c r="E182" s="33"/>
    </row>
    <row r="183" spans="1:5" x14ac:dyDescent="0.25">
      <c r="A183" s="38"/>
      <c r="B183" s="33"/>
      <c r="C183" s="33"/>
      <c r="D183" s="33"/>
      <c r="E183" s="33"/>
    </row>
    <row r="184" spans="1:5" x14ac:dyDescent="0.25">
      <c r="A184" s="38"/>
      <c r="B184" s="33"/>
      <c r="C184" s="33"/>
      <c r="D184" s="33"/>
      <c r="E184" s="33"/>
    </row>
    <row r="185" spans="1:5" x14ac:dyDescent="0.25">
      <c r="A185" s="38"/>
      <c r="B185" s="33"/>
      <c r="C185" s="33"/>
      <c r="D185" s="33"/>
      <c r="E185" s="33"/>
    </row>
    <row r="186" spans="1:5" x14ac:dyDescent="0.25">
      <c r="A186" s="38"/>
      <c r="B186" s="33"/>
      <c r="C186" s="33"/>
      <c r="D186" s="33"/>
      <c r="E186" s="33"/>
    </row>
    <row r="187" spans="1:5" x14ac:dyDescent="0.25">
      <c r="A187" s="38"/>
      <c r="B187" s="33"/>
      <c r="C187" s="33"/>
      <c r="D187" s="33"/>
      <c r="E187" s="33"/>
    </row>
    <row r="188" spans="1:5" x14ac:dyDescent="0.25">
      <c r="A188" s="38"/>
      <c r="B188" s="33"/>
      <c r="C188" s="33"/>
      <c r="D188" s="33"/>
      <c r="E188" s="33"/>
    </row>
    <row r="189" spans="1:5" x14ac:dyDescent="0.25">
      <c r="A189" s="38"/>
      <c r="B189" s="33"/>
      <c r="C189" s="33"/>
      <c r="D189" s="33"/>
      <c r="E189" s="33"/>
    </row>
    <row r="190" spans="1:5" x14ac:dyDescent="0.25">
      <c r="A190" s="38"/>
      <c r="B190" s="33"/>
      <c r="C190" s="33"/>
      <c r="D190" s="33"/>
      <c r="E190" s="33"/>
    </row>
    <row r="191" spans="1:5" x14ac:dyDescent="0.25">
      <c r="A191" s="38"/>
      <c r="B191" s="33"/>
      <c r="C191" s="33"/>
      <c r="D191" s="33"/>
      <c r="E191" s="33"/>
    </row>
    <row r="192" spans="1:5" x14ac:dyDescent="0.25">
      <c r="A192" s="38"/>
      <c r="B192" s="33"/>
      <c r="C192" s="33"/>
      <c r="D192" s="33"/>
      <c r="E192" s="33"/>
    </row>
    <row r="193" spans="1:5" x14ac:dyDescent="0.25">
      <c r="A193" s="38"/>
      <c r="B193" s="33"/>
      <c r="C193" s="33"/>
      <c r="D193" s="33"/>
      <c r="E193" s="33"/>
    </row>
    <row r="194" spans="1:5" x14ac:dyDescent="0.25">
      <c r="A194" s="38"/>
      <c r="B194" s="33"/>
      <c r="C194" s="33"/>
      <c r="D194" s="33"/>
      <c r="E194" s="33"/>
    </row>
    <row r="195" spans="1:5" x14ac:dyDescent="0.25">
      <c r="A195" s="38"/>
      <c r="B195" s="33"/>
      <c r="C195" s="33"/>
      <c r="D195" s="33"/>
      <c r="E195" s="33"/>
    </row>
    <row r="196" spans="1:5" x14ac:dyDescent="0.25">
      <c r="A196" s="38"/>
      <c r="B196" s="33"/>
      <c r="C196" s="33"/>
      <c r="D196" s="33"/>
      <c r="E196" s="33"/>
    </row>
    <row r="197" spans="1:5" x14ac:dyDescent="0.25">
      <c r="A197" s="38"/>
      <c r="B197" s="33"/>
      <c r="C197" s="33"/>
      <c r="D197" s="33"/>
      <c r="E197" s="33"/>
    </row>
    <row r="198" spans="1:5" x14ac:dyDescent="0.25">
      <c r="A198" s="38"/>
      <c r="B198" s="33"/>
      <c r="C198" s="33"/>
      <c r="D198" s="33"/>
      <c r="E198" s="33"/>
    </row>
    <row r="199" spans="1:5" x14ac:dyDescent="0.25">
      <c r="A199" s="38"/>
      <c r="B199" s="33"/>
      <c r="C199" s="33"/>
      <c r="D199" s="33"/>
      <c r="E199" s="33"/>
    </row>
    <row r="200" spans="1:5" x14ac:dyDescent="0.25">
      <c r="A200" s="3"/>
    </row>
    <row r="201" spans="1:5" x14ac:dyDescent="0.25">
      <c r="A201" s="3"/>
    </row>
    <row r="202" spans="1:5" x14ac:dyDescent="0.25">
      <c r="A202" s="3"/>
    </row>
    <row r="203" spans="1:5" x14ac:dyDescent="0.25">
      <c r="A203" s="3"/>
    </row>
  </sheetData>
  <mergeCells count="6">
    <mergeCell ref="A1:E1"/>
    <mergeCell ref="A2:E2"/>
    <mergeCell ref="A21:B21"/>
    <mergeCell ref="B83:D83"/>
    <mergeCell ref="E20:E21"/>
    <mergeCell ref="E63:E65"/>
  </mergeCells>
  <printOptions headings="1" gridLines="1"/>
  <pageMargins left="1" right="1" top="1" bottom="1" header="0.5" footer="0.5"/>
  <pageSetup scale="75" fitToHeight="0" orientation="portrait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6" sqref="A16:XFD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Bergen</dc:creator>
  <cp:lastModifiedBy>GST 1</cp:lastModifiedBy>
  <cp:lastPrinted>2019-10-01T16:32:27Z</cp:lastPrinted>
  <dcterms:created xsi:type="dcterms:W3CDTF">2015-08-21T17:24:45Z</dcterms:created>
  <dcterms:modified xsi:type="dcterms:W3CDTF">2019-10-24T14:36:12Z</dcterms:modified>
</cp:coreProperties>
</file>